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7B574FE-8E46-44F8-9EDD-A651AD6849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" l="1"/>
  <c r="Q20" i="1"/>
  <c r="P20" i="1"/>
  <c r="N19" i="1" l="1"/>
  <c r="O12" i="1"/>
  <c r="N12" i="1"/>
  <c r="N11" i="1" s="1"/>
  <c r="P19" i="1" l="1"/>
  <c r="Q12" i="1"/>
  <c r="R12" i="1"/>
  <c r="P12" i="1"/>
  <c r="Q19" i="1"/>
  <c r="R19" i="1"/>
  <c r="O19" i="1"/>
  <c r="O11" i="1" s="1"/>
  <c r="O21" i="1"/>
  <c r="P21" i="1"/>
  <c r="Q21" i="1"/>
  <c r="R21" i="1"/>
  <c r="N21" i="1"/>
  <c r="P11" i="1" l="1"/>
  <c r="R11" i="1"/>
  <c r="R10" i="1" s="1"/>
  <c r="R24" i="1" s="1"/>
  <c r="R23" i="1" s="1"/>
  <c r="Q11" i="1"/>
  <c r="Q10" i="1" s="1"/>
  <c r="Q24" i="1" s="1"/>
  <c r="Q23" i="1" s="1"/>
  <c r="N10" i="1"/>
  <c r="P10" i="1"/>
  <c r="P24" i="1" l="1"/>
  <c r="P23" i="1" s="1"/>
  <c r="O10" i="1" l="1"/>
  <c r="O24" i="1" s="1"/>
  <c r="N24" i="1"/>
  <c r="N23" i="1" s="1"/>
  <c r="O23" i="1" l="1"/>
  <c r="O30" i="1"/>
</calcChain>
</file>

<file path=xl/sharedStrings.xml><?xml version="1.0" encoding="utf-8"?>
<sst xmlns="http://schemas.openxmlformats.org/spreadsheetml/2006/main" count="142" uniqueCount="100">
  <si>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</si>
  <si>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</si>
  <si>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</si>
  <si>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</si>
  <si>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</si>
  <si>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</si>
  <si>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</si>
  <si>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</si>
  <si>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</si>
  <si>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</si>
  <si>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</si>
  <si>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</si>
  <si>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Итого:</t>
  </si>
  <si>
    <t>Рз, Прз</t>
  </si>
  <si>
    <t>Код  бюджетной классификации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</si>
  <si>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</si>
  <si>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</si>
  <si>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</si>
  <si>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</si>
  <si>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</si>
  <si>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</si>
  <si>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</si>
  <si>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</si>
  <si>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</si>
  <si>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</si>
  <si>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</si>
  <si>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</si>
  <si>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</si>
  <si>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</si>
  <si>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</si>
  <si>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гр.16</t>
  </si>
  <si>
    <t>гр.17</t>
  </si>
  <si>
    <t>гр.18</t>
  </si>
  <si>
    <t>гр.19</t>
  </si>
  <si>
    <t>1</t>
  </si>
  <si>
    <t/>
  </si>
  <si>
    <t>10</t>
  </si>
  <si>
    <t>1.1</t>
  </si>
  <si>
    <t>1.1.1.2</t>
  </si>
  <si>
    <t>обеспечение первичных мер пожарной безопасности в границах населенных пунктов сельского поселения</t>
  </si>
  <si>
    <t>1.1.1.4</t>
  </si>
  <si>
    <t>1.1.1.6</t>
  </si>
  <si>
    <t>0409</t>
  </si>
  <si>
    <t>1.1.2</t>
  </si>
  <si>
    <t>10--5100</t>
  </si>
  <si>
    <t>1.1.2.1</t>
  </si>
  <si>
    <t>1.1.3</t>
  </si>
  <si>
    <t>1.1.3.1</t>
  </si>
  <si>
    <t>0203</t>
  </si>
  <si>
    <t xml:space="preserve">ИТОГО 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</si>
  <si>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</t>
  </si>
  <si>
    <t>1.1.1.1</t>
  </si>
  <si>
    <t>Федеральный закон №131-фз от 06.10.2003г."Об общих прнципах  организации местного самоуправления в РФ"</t>
  </si>
  <si>
    <t>л.2 ст.53</t>
  </si>
  <si>
    <t>в целом</t>
  </si>
  <si>
    <t>ст.14 ч1 п9</t>
  </si>
  <si>
    <t>ст.14 ч1п19</t>
  </si>
  <si>
    <t>ст.14 ч1п5</t>
  </si>
  <si>
    <t xml:space="preserve"> тыс. руб.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</si>
  <si>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</si>
  <si>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 xml:space="preserve">ст.14 п.1 </t>
  </si>
  <si>
    <t xml:space="preserve">01.01.2006г.                    </t>
  </si>
  <si>
    <t xml:space="preserve">01.01.2006г.                     </t>
  </si>
  <si>
    <t>ст.14 п.1 п3</t>
  </si>
  <si>
    <t xml:space="preserve">Реестр расходных обязательств </t>
  </si>
  <si>
    <t xml:space="preserve">Объем средств на исполнение расходного обязательства </t>
  </si>
  <si>
    <t>10--55</t>
  </si>
  <si>
    <t>10--50</t>
  </si>
  <si>
    <t>10-50</t>
  </si>
  <si>
    <t>Владение, пользование и распоряжение имуществом, находящимся в муниципальной собственности сельского поселения</t>
  </si>
  <si>
    <t>10-И</t>
  </si>
  <si>
    <t>10--51</t>
  </si>
  <si>
    <t>Глава сельского поселения</t>
  </si>
  <si>
    <t>Главный специалист</t>
  </si>
  <si>
    <t>Закон Хабаровского края от 09.12.2015 № 146 "О краевом бюджете на 2016 год"</t>
  </si>
  <si>
    <t>Федеральный закон №131-фз от 06.10.2003г."Об общих прнципах  организации местного самоуправления в РФ" Федеральный закон от 28.03.1998 г. № 53 "О воинской обязанности и военной службе"</t>
  </si>
  <si>
    <t>Финансовый 2019 год</t>
  </si>
  <si>
    <t xml:space="preserve"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</t>
  </si>
  <si>
    <t>Финансовый 2021 год</t>
  </si>
  <si>
    <t>Финансовый 2020год</t>
  </si>
  <si>
    <t>Финансовый 2022 год</t>
  </si>
  <si>
    <t>0309</t>
  </si>
  <si>
    <t>0106</t>
  </si>
  <si>
    <t>Наумовского сельского поселения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</si>
  <si>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</si>
  <si>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Функционирование органов местного самоуправления</t>
  </si>
  <si>
    <t xml:space="preserve">0503 </t>
  </si>
  <si>
    <t>Л.А. Альбрехт</t>
  </si>
  <si>
    <t>Г.А. Чурсина</t>
  </si>
  <si>
    <t>участие в предупреждении и ликвидации последствий чрезвычайных ситуаций в границах поселения</t>
  </si>
  <si>
    <t>ст.14ч1п30</t>
  </si>
  <si>
    <t>1.1.1.5</t>
  </si>
  <si>
    <t xml:space="preserve">Решение Схода граждан Наумовского сельского поселения от 23.06.2014 №117 "Об утверждении Положения о бюджетном процессе в Наумовском сельском поселении Хабаровского муниципального района Хабаровского края" </t>
  </si>
  <si>
    <t xml:space="preserve">Решение Схода граждан Наумовского сельского поселения от 25.05.2005 № 5 "Об утверждении Устава Наумовского сельского поселения Хабаровского муниципального района Хабаровского края" </t>
  </si>
  <si>
    <t>0113 0501</t>
  </si>
  <si>
    <t>0104 0309</t>
  </si>
  <si>
    <t>0102,  0104 1001</t>
  </si>
  <si>
    <t>Решение Схода граждан Наумовского сельского поселения от 26.12.2018 № 206 «О бюджете Наумовского сельского поселения на 2019 год и плановый период 2020 и 2021 годов"                                         2. Решение Схода граждан Наумовского сельского поселения от 23.12.2019 № 218 «О бюджете Наумовского сельского поселения на 2020 год и плановый период 2021 и 2022 годов"</t>
  </si>
  <si>
    <t xml:space="preserve">Решение Схода граждан Наумовского сельского поселения от 30.01.2014 № 110 "О дорожном фонде Наумовского сельского поселения" </t>
  </si>
  <si>
    <t>Решение Схода граждан Наумовского сельского поселения от 25.05.2005 № 5 "Об утверждении Устава Наумовского сельского поселения Хабаровского муниципального района Хабаровского края"                                                        2.Постановление Схода граждан Наумовского сельского поселения от 29.10.2018 № 29 "Об утверждении Программы "Обеспечение первичных мер противопожарной безопасности на территории Наумовского сельского поселения Хабаровского муниципального района Хабаровского края на 2019-2021 г.г."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</si>
</sst>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?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.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</cellStyleXfs>
  <cellXfs count="58">
    <xf numFmtId="0" fontId="0" fillId="0" borderId="0" xfId="0"/>
    <xf numFmtId="0" fontId="8" fillId="2" borderId="0" xfId="0" applyFont="1" applyFill="1"/>
    <xf numFmtId="0" fontId="10" fillId="2" borderId="0" xfId="3" applyFont="1" applyFill="1"/>
    <xf numFmtId="0" fontId="11" fillId="2" borderId="0" xfId="0" applyFont="1" applyFill="1"/>
    <xf numFmtId="49" fontId="9" fillId="2" borderId="0" xfId="3" applyNumberFormat="1" applyFont="1" applyFill="1" applyBorder="1" applyAlignment="1">
      <alignment horizontal="left" wrapText="1"/>
    </xf>
    <xf numFmtId="0" fontId="10" fillId="2" borderId="0" xfId="3" applyFont="1" applyFill="1" applyBorder="1" applyAlignment="1">
      <alignment horizontal="left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 applyProtection="1">
      <alignment horizontal="center" vertical="center" wrapText="1"/>
    </xf>
    <xf numFmtId="49" fontId="13" fillId="2" borderId="2" xfId="2" applyNumberFormat="1" applyFont="1" applyFill="1" applyBorder="1" applyAlignment="1">
      <alignment horizontal="left" vertical="center" wrapText="1"/>
    </xf>
    <xf numFmtId="49" fontId="13" fillId="2" borderId="2" xfId="2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12" fillId="2" borderId="2" xfId="3" applyNumberFormat="1" applyFont="1" applyFill="1" applyBorder="1" applyAlignment="1" applyProtection="1">
      <alignment horizontal="right" vertical="center"/>
      <protection locked="0"/>
    </xf>
    <xf numFmtId="49" fontId="12" fillId="2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14" fillId="2" borderId="11" xfId="4" applyNumberFormat="1" applyFont="1" applyFill="1" applyBorder="1" applyAlignment="1">
      <alignment horizontal="left" vertical="center" wrapText="1" readingOrder="1"/>
    </xf>
    <xf numFmtId="49" fontId="15" fillId="2" borderId="2" xfId="3" applyNumberFormat="1" applyFont="1" applyFill="1" applyBorder="1" applyAlignment="1" applyProtection="1">
      <alignment horizontal="center" vertical="center" wrapText="1"/>
    </xf>
    <xf numFmtId="49" fontId="12" fillId="2" borderId="2" xfId="3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2" xfId="3" applyNumberFormat="1" applyFont="1" applyFill="1" applyBorder="1" applyAlignment="1" applyProtection="1">
      <alignment horizontal="left" vertical="center" wrapText="1"/>
      <protection locked="0"/>
    </xf>
    <xf numFmtId="0" fontId="15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15" fillId="2" borderId="2" xfId="3" applyNumberFormat="1" applyFont="1" applyFill="1" applyBorder="1" applyAlignment="1" applyProtection="1">
      <alignment horizontal="right" vertical="center"/>
      <protection locked="0"/>
    </xf>
    <xf numFmtId="49" fontId="15" fillId="2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15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6" fontId="12" fillId="2" borderId="2" xfId="3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Alignment="1">
      <alignment wrapText="1"/>
    </xf>
    <xf numFmtId="4" fontId="12" fillId="2" borderId="2" xfId="3" applyNumberFormat="1" applyFont="1" applyFill="1" applyBorder="1" applyAlignment="1" applyProtection="1">
      <alignment horizontal="right" vertical="center"/>
      <protection locked="0"/>
    </xf>
    <xf numFmtId="4" fontId="15" fillId="2" borderId="2" xfId="3" applyNumberFormat="1" applyFont="1" applyFill="1" applyBorder="1" applyAlignment="1" applyProtection="1">
      <alignment horizontal="right" vertical="center"/>
      <protection locked="0"/>
    </xf>
    <xf numFmtId="167" fontId="15" fillId="2" borderId="2" xfId="3" applyNumberFormat="1" applyFont="1" applyFill="1" applyBorder="1" applyAlignment="1" applyProtection="1">
      <alignment horizontal="right" vertical="center"/>
      <protection locked="0"/>
    </xf>
    <xf numFmtId="167" fontId="15" fillId="2" borderId="2" xfId="3" applyNumberFormat="1" applyFont="1" applyFill="1" applyBorder="1" applyAlignment="1" applyProtection="1">
      <alignment horizontal="left" vertical="center" wrapText="1" shrinkToFit="1"/>
      <protection locked="0"/>
    </xf>
    <xf numFmtId="49" fontId="13" fillId="2" borderId="10" xfId="2" applyNumberFormat="1" applyFont="1" applyFill="1" applyBorder="1" applyAlignment="1">
      <alignment horizontal="left" vertical="center" wrapText="1"/>
    </xf>
    <xf numFmtId="49" fontId="12" fillId="2" borderId="10" xfId="3" applyNumberFormat="1" applyFont="1" applyFill="1" applyBorder="1" applyAlignment="1" applyProtection="1">
      <alignment horizontal="left" vertical="center" wrapText="1" shrinkToFit="1"/>
      <protection locked="0"/>
    </xf>
    <xf numFmtId="165" fontId="12" fillId="2" borderId="10" xfId="3" applyNumberFormat="1" applyFont="1" applyFill="1" applyBorder="1" applyAlignment="1" applyProtection="1">
      <alignment horizontal="right" vertical="center"/>
      <protection locked="0"/>
    </xf>
    <xf numFmtId="165" fontId="11" fillId="2" borderId="0" xfId="0" applyNumberFormat="1" applyFont="1" applyFill="1"/>
    <xf numFmtId="49" fontId="17" fillId="2" borderId="2" xfId="3" applyNumberFormat="1" applyFont="1" applyFill="1" applyBorder="1" applyAlignment="1" applyProtection="1">
      <alignment horizontal="left" vertical="center" wrapText="1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2" xfId="3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164" fontId="12" fillId="2" borderId="3" xfId="1" applyFont="1" applyFill="1" applyBorder="1" applyAlignment="1" applyProtection="1">
      <alignment horizontal="center" vertical="center" wrapText="1"/>
    </xf>
    <xf numFmtId="164" fontId="12" fillId="2" borderId="5" xfId="1" applyFont="1" applyFill="1" applyBorder="1" applyAlignment="1" applyProtection="1">
      <alignment horizontal="center" vertical="center" wrapText="1"/>
    </xf>
    <xf numFmtId="164" fontId="12" fillId="2" borderId="4" xfId="1" applyFont="1" applyFill="1" applyBorder="1" applyAlignment="1" applyProtection="1">
      <alignment horizontal="center" vertical="center" wrapText="1"/>
    </xf>
    <xf numFmtId="49" fontId="13" fillId="2" borderId="8" xfId="2" applyNumberFormat="1" applyFont="1" applyFill="1" applyBorder="1" applyAlignment="1">
      <alignment horizontal="left" vertical="center" wrapText="1"/>
    </xf>
    <xf numFmtId="49" fontId="13" fillId="2" borderId="9" xfId="2" applyNumberFormat="1" applyFont="1" applyFill="1" applyBorder="1" applyAlignment="1">
      <alignment horizontal="left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5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9" fillId="2" borderId="0" xfId="3" applyNumberFormat="1" applyFont="1" applyFill="1" applyBorder="1" applyAlignment="1">
      <alignment horizontal="left" wrapText="1"/>
    </xf>
    <xf numFmtId="0" fontId="10" fillId="2" borderId="0" xfId="3" applyFont="1" applyFill="1" applyBorder="1" applyAlignment="1">
      <alignment horizontal="left" wrapText="1"/>
    </xf>
    <xf numFmtId="0" fontId="7" fillId="2" borderId="0" xfId="3" applyNumberFormat="1" applyFont="1" applyFill="1" applyBorder="1" applyAlignment="1" applyProtection="1">
      <alignment horizontal="center" vertical="top" wrapText="1"/>
    </xf>
    <xf numFmtId="49" fontId="4" fillId="2" borderId="1" xfId="3" applyNumberFormat="1" applyFont="1" applyFill="1" applyBorder="1" applyAlignment="1" applyProtection="1">
      <alignment horizontal="right" vertical="center" wrapText="1"/>
    </xf>
    <xf numFmtId="49" fontId="6" fillId="2" borderId="1" xfId="3" applyNumberFormat="1" applyFont="1" applyFill="1" applyBorder="1" applyAlignment="1" applyProtection="1">
      <alignment horizontal="right" vertical="center" wrapText="1"/>
    </xf>
    <xf numFmtId="0" fontId="12" fillId="2" borderId="6" xfId="3" applyNumberFormat="1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165" fontId="8" fillId="2" borderId="0" xfId="0" applyNumberFormat="1" applyFont="1" applyFill="1"/>
  </cellXfs>
  <cellStyles count="5">
    <cellStyle name="Normal" xfId="4" xr:uid="{00000000-0005-0000-0000-000000000000}"/>
    <cellStyle name="Normal_TMP_2" xfId="2" xr:uid="{00000000-0005-0000-0000-000001000000}"/>
    <cellStyle name="Обычный" xfId="0" builtinId="0"/>
    <cellStyle name="Обычный_Лист1" xfId="3" xr:uid="{00000000-0005-0000-0000-000003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topLeftCell="A22" zoomScale="90" zoomScaleNormal="90" workbookViewId="0">
      <selection activeCell="K28" sqref="K28"/>
    </sheetView>
  </sheetViews>
  <sheetFormatPr defaultColWidth="9.109375" defaultRowHeight="13.8" x14ac:dyDescent="0.25"/>
  <cols>
    <col min="1" max="1" width="7.109375" style="3" customWidth="1"/>
    <col min="2" max="2" width="26" style="3" customWidth="1"/>
    <col min="3" max="3" width="6.88671875" style="3" customWidth="1"/>
    <col min="4" max="4" width="5.6640625" style="3" customWidth="1"/>
    <col min="5" max="5" width="12" style="3" customWidth="1"/>
    <col min="6" max="6" width="8.6640625" style="3" customWidth="1"/>
    <col min="7" max="7" width="10.44140625" style="3" customWidth="1"/>
    <col min="8" max="8" width="6.6640625" style="3" customWidth="1"/>
    <col min="9" max="9" width="6.33203125" style="3" customWidth="1"/>
    <col min="10" max="10" width="6.44140625" style="3" customWidth="1"/>
    <col min="11" max="11" width="33.33203125" style="3" customWidth="1"/>
    <col min="12" max="12" width="5.33203125" style="3" customWidth="1"/>
    <col min="13" max="13" width="7.109375" style="3" customWidth="1"/>
    <col min="14" max="14" width="11" style="3" customWidth="1"/>
    <col min="15" max="15" width="10.44140625" style="3" customWidth="1"/>
    <col min="16" max="17" width="10.88671875" style="3" customWidth="1"/>
    <col min="18" max="18" width="10.33203125" style="3" customWidth="1"/>
    <col min="19" max="19" width="9.33203125" style="3" customWidth="1"/>
    <col min="20" max="16384" width="9.109375" style="3"/>
  </cols>
  <sheetData>
    <row r="1" spans="1:19" ht="1.5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"/>
      <c r="N1" s="2"/>
      <c r="O1" s="2"/>
      <c r="P1" s="2"/>
      <c r="Q1" s="2"/>
      <c r="R1" s="2"/>
      <c r="S1" s="2"/>
    </row>
    <row r="2" spans="1:19" ht="18.600000000000001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</row>
    <row r="3" spans="1:19" ht="17.399999999999999" x14ac:dyDescent="0.25">
      <c r="A3" s="52" t="s">
        <v>64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21.75" customHeight="1" x14ac:dyDescent="0.25">
      <c r="A4" s="49" t="s">
        <v>83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53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97.5" customHeight="1" x14ac:dyDescent="0.25">
      <c r="A6" s="40" t="s">
        <v>0</v>
      </c>
      <c r="B6" s="40"/>
      <c r="C6" s="40"/>
      <c r="D6" s="6" t="s">
        <v>14</v>
      </c>
      <c r="E6" s="41" t="s">
        <v>1</v>
      </c>
      <c r="F6" s="42"/>
      <c r="G6" s="42"/>
      <c r="H6" s="42"/>
      <c r="I6" s="42"/>
      <c r="J6" s="42"/>
      <c r="K6" s="42"/>
      <c r="L6" s="42"/>
      <c r="M6" s="43"/>
      <c r="N6" s="46" t="s">
        <v>65</v>
      </c>
      <c r="O6" s="47"/>
      <c r="P6" s="47"/>
      <c r="Q6" s="47"/>
      <c r="R6" s="47"/>
      <c r="S6" s="40" t="s">
        <v>2</v>
      </c>
    </row>
    <row r="7" spans="1:19" ht="99" customHeight="1" x14ac:dyDescent="0.25">
      <c r="A7" s="40"/>
      <c r="B7" s="40"/>
      <c r="C7" s="40"/>
      <c r="D7" s="55" t="s">
        <v>13</v>
      </c>
      <c r="E7" s="46" t="s">
        <v>3</v>
      </c>
      <c r="F7" s="47"/>
      <c r="G7" s="48"/>
      <c r="H7" s="46" t="s">
        <v>4</v>
      </c>
      <c r="I7" s="47"/>
      <c r="J7" s="48"/>
      <c r="K7" s="46" t="s">
        <v>5</v>
      </c>
      <c r="L7" s="47"/>
      <c r="M7" s="48"/>
      <c r="N7" s="46" t="s">
        <v>76</v>
      </c>
      <c r="O7" s="48"/>
      <c r="P7" s="40" t="s">
        <v>79</v>
      </c>
      <c r="Q7" s="46" t="s">
        <v>6</v>
      </c>
      <c r="R7" s="47"/>
      <c r="S7" s="40"/>
    </row>
    <row r="8" spans="1:19" ht="197.25" customHeight="1" x14ac:dyDescent="0.25">
      <c r="A8" s="40"/>
      <c r="B8" s="40"/>
      <c r="C8" s="40"/>
      <c r="D8" s="56"/>
      <c r="E8" s="7" t="s">
        <v>7</v>
      </c>
      <c r="F8" s="7" t="s">
        <v>8</v>
      </c>
      <c r="G8" s="7" t="s">
        <v>9</v>
      </c>
      <c r="H8" s="7" t="s">
        <v>7</v>
      </c>
      <c r="I8" s="7" t="s">
        <v>8</v>
      </c>
      <c r="J8" s="7" t="s">
        <v>9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40"/>
      <c r="Q8" s="7" t="s">
        <v>78</v>
      </c>
      <c r="R8" s="7" t="s">
        <v>80</v>
      </c>
      <c r="S8" s="40"/>
    </row>
    <row r="9" spans="1:19" ht="38.25" customHeight="1" x14ac:dyDescent="0.25">
      <c r="A9" s="7" t="s">
        <v>15</v>
      </c>
      <c r="B9" s="8" t="s">
        <v>16</v>
      </c>
      <c r="C9" s="8" t="s">
        <v>17</v>
      </c>
      <c r="D9" s="8" t="s">
        <v>18</v>
      </c>
      <c r="E9" s="7" t="s">
        <v>19</v>
      </c>
      <c r="F9" s="7" t="s">
        <v>20</v>
      </c>
      <c r="G9" s="7" t="s">
        <v>21</v>
      </c>
      <c r="H9" s="7" t="s">
        <v>22</v>
      </c>
      <c r="I9" s="7" t="s">
        <v>23</v>
      </c>
      <c r="J9" s="7" t="s">
        <v>24</v>
      </c>
      <c r="K9" s="7" t="s">
        <v>25</v>
      </c>
      <c r="L9" s="7" t="s">
        <v>26</v>
      </c>
      <c r="M9" s="7" t="s">
        <v>27</v>
      </c>
      <c r="N9" s="7" t="s">
        <v>28</v>
      </c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</row>
    <row r="10" spans="1:19" ht="24.75" customHeight="1" x14ac:dyDescent="0.25">
      <c r="A10" s="9" t="s">
        <v>34</v>
      </c>
      <c r="B10" s="10" t="s">
        <v>35</v>
      </c>
      <c r="C10" s="11" t="s">
        <v>36</v>
      </c>
      <c r="D10" s="11"/>
      <c r="E10" s="10"/>
      <c r="F10" s="10"/>
      <c r="G10" s="10"/>
      <c r="H10" s="12"/>
      <c r="I10" s="12"/>
      <c r="J10" s="12"/>
      <c r="K10" s="12"/>
      <c r="L10" s="12"/>
      <c r="M10" s="12"/>
      <c r="N10" s="13">
        <f>N11</f>
        <v>5336.1019999999999</v>
      </c>
      <c r="O10" s="13">
        <f>O11</f>
        <v>4964.9809999999998</v>
      </c>
      <c r="P10" s="13">
        <f>P11</f>
        <v>3327.64</v>
      </c>
      <c r="Q10" s="13">
        <f>Q11</f>
        <v>2957.3350000000005</v>
      </c>
      <c r="R10" s="13">
        <f>R11</f>
        <v>2958.0620000000004</v>
      </c>
      <c r="S10" s="14"/>
    </row>
    <row r="11" spans="1:19" ht="17.25" customHeight="1" x14ac:dyDescent="0.25">
      <c r="A11" s="9" t="s">
        <v>37</v>
      </c>
      <c r="B11" s="10" t="s">
        <v>35</v>
      </c>
      <c r="C11" s="11"/>
      <c r="D11" s="11"/>
      <c r="E11" s="10"/>
      <c r="F11" s="10"/>
      <c r="G11" s="10"/>
      <c r="H11" s="12"/>
      <c r="I11" s="12"/>
      <c r="J11" s="12"/>
      <c r="K11" s="12"/>
      <c r="L11" s="12"/>
      <c r="M11" s="12"/>
      <c r="N11" s="13">
        <f>N12+N19+N21</f>
        <v>5336.1019999999999</v>
      </c>
      <c r="O11" s="13">
        <f>O12+O19+O21</f>
        <v>4964.9809999999998</v>
      </c>
      <c r="P11" s="13">
        <f>P12+P19+P21</f>
        <v>3327.64</v>
      </c>
      <c r="Q11" s="13">
        <f>Q12+Q19+Q21</f>
        <v>2957.3350000000005</v>
      </c>
      <c r="R11" s="13">
        <f>R12+R19+R21</f>
        <v>2958.0620000000004</v>
      </c>
      <c r="S11" s="14"/>
    </row>
    <row r="12" spans="1:19" ht="24.75" customHeight="1" x14ac:dyDescent="0.25">
      <c r="A12" s="15"/>
      <c r="B12" s="10" t="s">
        <v>35</v>
      </c>
      <c r="C12" s="11" t="s">
        <v>68</v>
      </c>
      <c r="D12" s="11" t="s">
        <v>35</v>
      </c>
      <c r="E12" s="10"/>
      <c r="F12" s="10"/>
      <c r="G12" s="10"/>
      <c r="H12" s="12"/>
      <c r="I12" s="12"/>
      <c r="J12" s="12"/>
      <c r="K12" s="12"/>
      <c r="L12" s="12"/>
      <c r="M12" s="12"/>
      <c r="N12" s="13">
        <f>N14+N15+N16+N18+N13+N17</f>
        <v>3160.6120000000001</v>
      </c>
      <c r="O12" s="13">
        <f>O14+O15+O16+O18+O13+O17</f>
        <v>2789.5009999999997</v>
      </c>
      <c r="P12" s="13">
        <f>P14+P15+P16+P18+P13</f>
        <v>1472.4929999999999</v>
      </c>
      <c r="Q12" s="13">
        <f>Q14+Q15+Q16+Q18+Q13</f>
        <v>1268.8530000000001</v>
      </c>
      <c r="R12" s="13">
        <f>R14+R15+R16+R18+R13</f>
        <v>1315.973</v>
      </c>
      <c r="S12" s="14"/>
    </row>
    <row r="13" spans="1:19" ht="165" customHeight="1" x14ac:dyDescent="0.25">
      <c r="A13" s="16" t="s">
        <v>51</v>
      </c>
      <c r="B13" s="17" t="s">
        <v>59</v>
      </c>
      <c r="C13" s="16" t="s">
        <v>67</v>
      </c>
      <c r="D13" s="16" t="s">
        <v>82</v>
      </c>
      <c r="E13" s="18" t="s">
        <v>52</v>
      </c>
      <c r="F13" s="19" t="s">
        <v>63</v>
      </c>
      <c r="G13" s="19" t="s">
        <v>61</v>
      </c>
      <c r="H13" s="19"/>
      <c r="I13" s="19"/>
      <c r="J13" s="19"/>
      <c r="K13" s="20" t="s">
        <v>92</v>
      </c>
      <c r="L13" s="19" t="s">
        <v>54</v>
      </c>
      <c r="M13" s="19"/>
      <c r="N13" s="21">
        <v>90</v>
      </c>
      <c r="O13" s="21">
        <v>90</v>
      </c>
      <c r="P13" s="21">
        <v>90</v>
      </c>
      <c r="Q13" s="21">
        <v>90</v>
      </c>
      <c r="R13" s="21">
        <v>90</v>
      </c>
      <c r="S13" s="22"/>
    </row>
    <row r="14" spans="1:19" ht="150.6" customHeight="1" x14ac:dyDescent="0.25">
      <c r="A14" s="16" t="s">
        <v>38</v>
      </c>
      <c r="B14" s="17" t="s">
        <v>69</v>
      </c>
      <c r="C14" s="16" t="s">
        <v>67</v>
      </c>
      <c r="D14" s="16" t="s">
        <v>94</v>
      </c>
      <c r="E14" s="18" t="s">
        <v>52</v>
      </c>
      <c r="F14" s="19" t="s">
        <v>60</v>
      </c>
      <c r="G14" s="19" t="s">
        <v>61</v>
      </c>
      <c r="H14" s="19"/>
      <c r="I14" s="19"/>
      <c r="J14" s="19"/>
      <c r="K14" s="20" t="s">
        <v>93</v>
      </c>
      <c r="L14" s="19" t="s">
        <v>54</v>
      </c>
      <c r="M14" s="19"/>
      <c r="N14" s="21">
        <v>26.988</v>
      </c>
      <c r="O14" s="21">
        <v>26.988</v>
      </c>
      <c r="P14" s="21">
        <v>0</v>
      </c>
      <c r="Q14" s="21">
        <v>0</v>
      </c>
      <c r="R14" s="21">
        <v>0</v>
      </c>
      <c r="S14" s="22"/>
    </row>
    <row r="15" spans="1:19" ht="196.2" customHeight="1" x14ac:dyDescent="0.25">
      <c r="A15" s="16" t="s">
        <v>38</v>
      </c>
      <c r="B15" s="17" t="s">
        <v>39</v>
      </c>
      <c r="C15" s="16" t="s">
        <v>67</v>
      </c>
      <c r="D15" s="16" t="s">
        <v>95</v>
      </c>
      <c r="E15" s="18" t="s">
        <v>52</v>
      </c>
      <c r="F15" s="19" t="s">
        <v>55</v>
      </c>
      <c r="G15" s="19" t="s">
        <v>62</v>
      </c>
      <c r="H15" s="23"/>
      <c r="I15" s="19"/>
      <c r="J15" s="19"/>
      <c r="K15" s="20" t="s">
        <v>99</v>
      </c>
      <c r="L15" s="19" t="s">
        <v>54</v>
      </c>
      <c r="M15" s="19"/>
      <c r="N15" s="21">
        <v>29.22</v>
      </c>
      <c r="O15" s="21">
        <v>29.219000000000001</v>
      </c>
      <c r="P15" s="21">
        <v>29.5</v>
      </c>
      <c r="Q15" s="21">
        <v>35.5</v>
      </c>
      <c r="R15" s="21">
        <v>0</v>
      </c>
      <c r="S15" s="22"/>
    </row>
    <row r="16" spans="1:19" ht="198.6" customHeight="1" x14ac:dyDescent="0.25">
      <c r="A16" s="16" t="s">
        <v>40</v>
      </c>
      <c r="B16" s="24" t="s">
        <v>77</v>
      </c>
      <c r="C16" s="16" t="s">
        <v>67</v>
      </c>
      <c r="D16" s="16" t="s">
        <v>86</v>
      </c>
      <c r="E16" s="18" t="s">
        <v>52</v>
      </c>
      <c r="F16" s="19" t="s">
        <v>56</v>
      </c>
      <c r="G16" s="19" t="s">
        <v>62</v>
      </c>
      <c r="H16" s="19"/>
      <c r="I16" s="19"/>
      <c r="J16" s="19"/>
      <c r="K16" s="20" t="s">
        <v>93</v>
      </c>
      <c r="L16" s="19" t="s">
        <v>54</v>
      </c>
      <c r="M16" s="19"/>
      <c r="N16" s="21">
        <v>61.042000000000002</v>
      </c>
      <c r="O16" s="21">
        <v>61.042000000000002</v>
      </c>
      <c r="P16" s="21">
        <v>9</v>
      </c>
      <c r="Q16" s="21">
        <v>95</v>
      </c>
      <c r="R16" s="21">
        <v>95</v>
      </c>
      <c r="S16" s="22"/>
    </row>
    <row r="17" spans="1:20" ht="198.6" customHeight="1" x14ac:dyDescent="0.25">
      <c r="A17" s="16" t="s">
        <v>91</v>
      </c>
      <c r="B17" s="34" t="s">
        <v>89</v>
      </c>
      <c r="C17" s="35" t="s">
        <v>67</v>
      </c>
      <c r="D17" s="35" t="s">
        <v>81</v>
      </c>
      <c r="E17" s="36" t="s">
        <v>52</v>
      </c>
      <c r="F17" s="37" t="s">
        <v>90</v>
      </c>
      <c r="G17" s="37" t="s">
        <v>62</v>
      </c>
      <c r="H17" s="37"/>
      <c r="I17" s="37"/>
      <c r="J17" s="37"/>
      <c r="K17" s="20" t="s">
        <v>93</v>
      </c>
      <c r="L17" s="37" t="s">
        <v>54</v>
      </c>
      <c r="M17" s="19"/>
      <c r="N17" s="21">
        <v>69</v>
      </c>
      <c r="O17" s="21">
        <v>69</v>
      </c>
      <c r="P17" s="21">
        <v>0</v>
      </c>
      <c r="Q17" s="21">
        <v>0</v>
      </c>
      <c r="R17" s="21">
        <v>0</v>
      </c>
      <c r="S17" s="22"/>
    </row>
    <row r="18" spans="1:20" ht="189.6" customHeight="1" x14ac:dyDescent="0.25">
      <c r="A18" s="16" t="s">
        <v>41</v>
      </c>
      <c r="B18" s="24" t="s">
        <v>50</v>
      </c>
      <c r="C18" s="16" t="s">
        <v>67</v>
      </c>
      <c r="D18" s="16" t="s">
        <v>42</v>
      </c>
      <c r="E18" s="18" t="s">
        <v>52</v>
      </c>
      <c r="F18" s="19" t="s">
        <v>57</v>
      </c>
      <c r="G18" s="19" t="s">
        <v>61</v>
      </c>
      <c r="H18" s="25"/>
      <c r="I18" s="19"/>
      <c r="J18" s="19"/>
      <c r="K18" s="20" t="s">
        <v>98</v>
      </c>
      <c r="L18" s="19" t="s">
        <v>54</v>
      </c>
      <c r="M18" s="19"/>
      <c r="N18" s="21">
        <v>2884.3620000000001</v>
      </c>
      <c r="O18" s="21">
        <v>2513.252</v>
      </c>
      <c r="P18" s="21">
        <v>1343.9929999999999</v>
      </c>
      <c r="Q18" s="21">
        <v>1048.3530000000001</v>
      </c>
      <c r="R18" s="21">
        <v>1130.973</v>
      </c>
      <c r="S18" s="22"/>
      <c r="T18" s="3">
        <v>1</v>
      </c>
    </row>
    <row r="19" spans="1:20" ht="33.75" customHeight="1" x14ac:dyDescent="0.25">
      <c r="A19" s="9" t="s">
        <v>43</v>
      </c>
      <c r="B19" s="10" t="s">
        <v>35</v>
      </c>
      <c r="C19" s="11" t="s">
        <v>44</v>
      </c>
      <c r="D19" s="11" t="s">
        <v>35</v>
      </c>
      <c r="E19" s="10"/>
      <c r="F19" s="10"/>
      <c r="G19" s="10"/>
      <c r="H19" s="12"/>
      <c r="I19" s="12"/>
      <c r="J19" s="12"/>
      <c r="K19" s="12"/>
      <c r="L19" s="12"/>
      <c r="M19" s="12"/>
      <c r="N19" s="13">
        <f>N20</f>
        <v>2165.9899999999998</v>
      </c>
      <c r="O19" s="13">
        <f t="shared" ref="O19:R19" si="0">O20</f>
        <v>2165.98</v>
      </c>
      <c r="P19" s="13">
        <f t="shared" si="0"/>
        <v>1844.9969999999998</v>
      </c>
      <c r="Q19" s="13">
        <f t="shared" si="0"/>
        <v>1678.7020000000002</v>
      </c>
      <c r="R19" s="13">
        <f t="shared" si="0"/>
        <v>1632.309</v>
      </c>
      <c r="S19" s="14"/>
    </row>
    <row r="20" spans="1:20" ht="142.19999999999999" customHeight="1" x14ac:dyDescent="0.25">
      <c r="A20" s="16" t="s">
        <v>45</v>
      </c>
      <c r="B20" s="17" t="s">
        <v>85</v>
      </c>
      <c r="C20" s="16" t="s">
        <v>71</v>
      </c>
      <c r="D20" s="16" t="s">
        <v>96</v>
      </c>
      <c r="E20" s="18" t="s">
        <v>52</v>
      </c>
      <c r="F20" s="19" t="s">
        <v>53</v>
      </c>
      <c r="G20" s="19" t="s">
        <v>62</v>
      </c>
      <c r="H20" s="19"/>
      <c r="I20" s="19"/>
      <c r="J20" s="19"/>
      <c r="K20" s="19" t="s">
        <v>97</v>
      </c>
      <c r="L20" s="19" t="s">
        <v>54</v>
      </c>
      <c r="M20" s="19"/>
      <c r="N20" s="21">
        <v>2165.9899999999998</v>
      </c>
      <c r="O20" s="27">
        <v>2165.98</v>
      </c>
      <c r="P20" s="27">
        <f>591.644+1136.848+116.505</f>
        <v>1844.9969999999998</v>
      </c>
      <c r="Q20" s="27">
        <f>591.623+970.574+116.505</f>
        <v>1678.7020000000002</v>
      </c>
      <c r="R20" s="27">
        <f>116.505+993.284+522.52</f>
        <v>1632.309</v>
      </c>
      <c r="S20" s="22"/>
    </row>
    <row r="21" spans="1:20" x14ac:dyDescent="0.25">
      <c r="A21" s="9" t="s">
        <v>46</v>
      </c>
      <c r="B21" s="10" t="s">
        <v>35</v>
      </c>
      <c r="C21" s="11" t="s">
        <v>66</v>
      </c>
      <c r="D21" s="11" t="s">
        <v>35</v>
      </c>
      <c r="E21" s="10"/>
      <c r="F21" s="10"/>
      <c r="G21" s="10"/>
      <c r="H21" s="12"/>
      <c r="I21" s="12"/>
      <c r="J21" s="12"/>
      <c r="K21" s="12"/>
      <c r="L21" s="12"/>
      <c r="M21" s="12"/>
      <c r="N21" s="26">
        <f>N22</f>
        <v>9.5</v>
      </c>
      <c r="O21" s="26">
        <f t="shared" ref="O21:R21" si="1">O22</f>
        <v>9.5</v>
      </c>
      <c r="P21" s="26">
        <f t="shared" si="1"/>
        <v>10.15</v>
      </c>
      <c r="Q21" s="26">
        <f t="shared" si="1"/>
        <v>9.7799999999999994</v>
      </c>
      <c r="R21" s="26">
        <f t="shared" si="1"/>
        <v>9.7799999999999994</v>
      </c>
      <c r="S21" s="14"/>
    </row>
    <row r="22" spans="1:20" ht="235.8" customHeight="1" x14ac:dyDescent="0.25">
      <c r="A22" s="16" t="s">
        <v>47</v>
      </c>
      <c r="B22" s="17" t="s">
        <v>84</v>
      </c>
      <c r="C22" s="16" t="s">
        <v>66</v>
      </c>
      <c r="D22" s="16" t="s">
        <v>48</v>
      </c>
      <c r="E22" s="18" t="s">
        <v>75</v>
      </c>
      <c r="F22" s="19"/>
      <c r="G22" s="19" t="s">
        <v>62</v>
      </c>
      <c r="H22" s="18" t="s">
        <v>74</v>
      </c>
      <c r="I22" s="19"/>
      <c r="J22" s="19"/>
      <c r="K22" s="19" t="s">
        <v>97</v>
      </c>
      <c r="L22" s="19"/>
      <c r="M22" s="19"/>
      <c r="N22" s="27">
        <v>9.5</v>
      </c>
      <c r="O22" s="27">
        <v>9.5</v>
      </c>
      <c r="P22" s="28">
        <v>10.15</v>
      </c>
      <c r="Q22" s="28">
        <v>9.7799999999999994</v>
      </c>
      <c r="R22" s="28">
        <v>9.7799999999999994</v>
      </c>
      <c r="S22" s="29"/>
    </row>
    <row r="23" spans="1:20" ht="14.4" thickBot="1" x14ac:dyDescent="0.3">
      <c r="A23" s="9" t="s">
        <v>35</v>
      </c>
      <c r="B23" s="10" t="s">
        <v>49</v>
      </c>
      <c r="C23" s="11" t="s">
        <v>70</v>
      </c>
      <c r="D23" s="11"/>
      <c r="E23" s="10"/>
      <c r="F23" s="10"/>
      <c r="G23" s="10"/>
      <c r="H23" s="12"/>
      <c r="I23" s="12"/>
      <c r="J23" s="12"/>
      <c r="K23" s="12"/>
      <c r="L23" s="12"/>
      <c r="M23" s="12"/>
      <c r="N23" s="13">
        <f>N24</f>
        <v>5336.1019999999999</v>
      </c>
      <c r="O23" s="13">
        <f>O24</f>
        <v>4964.9809999999998</v>
      </c>
      <c r="P23" s="13">
        <f>P24</f>
        <v>3327.64</v>
      </c>
      <c r="Q23" s="13">
        <f>Q24</f>
        <v>2957.3350000000005</v>
      </c>
      <c r="R23" s="13">
        <f>R24</f>
        <v>2958.0620000000004</v>
      </c>
      <c r="S23" s="14"/>
    </row>
    <row r="24" spans="1:20" ht="14.4" thickTop="1" x14ac:dyDescent="0.25">
      <c r="A24" s="44" t="s">
        <v>12</v>
      </c>
      <c r="B24" s="45"/>
      <c r="C24" s="45"/>
      <c r="D24" s="45"/>
      <c r="E24" s="30"/>
      <c r="F24" s="30"/>
      <c r="G24" s="30"/>
      <c r="H24" s="31"/>
      <c r="I24" s="31"/>
      <c r="J24" s="31"/>
      <c r="K24" s="31"/>
      <c r="L24" s="31"/>
      <c r="M24" s="31"/>
      <c r="N24" s="13">
        <f>N10</f>
        <v>5336.1019999999999</v>
      </c>
      <c r="O24" s="13">
        <f>O10</f>
        <v>4964.9809999999998</v>
      </c>
      <c r="P24" s="13">
        <f>P10</f>
        <v>3327.64</v>
      </c>
      <c r="Q24" s="32">
        <f>Q10</f>
        <v>2957.3350000000005</v>
      </c>
      <c r="R24" s="32">
        <f>R10</f>
        <v>2958.0620000000004</v>
      </c>
      <c r="S24" s="31"/>
    </row>
    <row r="26" spans="1:20" ht="18" x14ac:dyDescent="0.35">
      <c r="A26" s="1"/>
      <c r="B26" s="38" t="s">
        <v>72</v>
      </c>
      <c r="C26" s="38"/>
      <c r="D26" s="38"/>
      <c r="E26" s="38"/>
      <c r="F26" s="38"/>
      <c r="G26" s="1"/>
      <c r="H26" s="1"/>
      <c r="I26" s="1"/>
      <c r="J26" s="1"/>
      <c r="K26" s="39" t="s">
        <v>87</v>
      </c>
      <c r="L26" s="39"/>
      <c r="M26" s="39"/>
      <c r="N26" s="39"/>
      <c r="O26" s="1"/>
      <c r="P26" s="1"/>
      <c r="Q26" s="57"/>
      <c r="R26" s="57"/>
    </row>
    <row r="27" spans="1:20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ht="18" x14ac:dyDescent="0.35">
      <c r="A28" s="1"/>
      <c r="B28" s="38" t="s">
        <v>73</v>
      </c>
      <c r="C28" s="38"/>
      <c r="D28" s="38"/>
      <c r="E28" s="38"/>
      <c r="F28" s="1"/>
      <c r="G28" s="1"/>
      <c r="H28" s="1"/>
      <c r="I28" s="1"/>
      <c r="J28" s="1"/>
      <c r="K28" s="1"/>
      <c r="L28" s="39" t="s">
        <v>88</v>
      </c>
      <c r="M28" s="39"/>
      <c r="N28" s="39"/>
      <c r="O28" s="1"/>
      <c r="P28" s="1"/>
      <c r="Q28" s="1"/>
      <c r="R28" s="1"/>
    </row>
    <row r="29" spans="1:20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x14ac:dyDescent="0.25">
      <c r="N30" s="33"/>
      <c r="O30" s="33">
        <f>4964.984-O24</f>
        <v>3.0000000006111804E-3</v>
      </c>
      <c r="P30" s="33"/>
      <c r="Q30" s="33"/>
      <c r="R30" s="33"/>
    </row>
  </sheetData>
  <mergeCells count="20">
    <mergeCell ref="A4:S4"/>
    <mergeCell ref="A1:L1"/>
    <mergeCell ref="A3:S3"/>
    <mergeCell ref="A5:S5"/>
    <mergeCell ref="S6:S8"/>
    <mergeCell ref="D7:D8"/>
    <mergeCell ref="E7:G7"/>
    <mergeCell ref="H7:J7"/>
    <mergeCell ref="P7:P8"/>
    <mergeCell ref="Q7:R7"/>
    <mergeCell ref="B26:F26"/>
    <mergeCell ref="K26:N26"/>
    <mergeCell ref="A6:C8"/>
    <mergeCell ref="E6:M6"/>
    <mergeCell ref="B28:E28"/>
    <mergeCell ref="L28:N28"/>
    <mergeCell ref="A24:D24"/>
    <mergeCell ref="K7:M7"/>
    <mergeCell ref="N7:O7"/>
    <mergeCell ref="N6:R6"/>
  </mergeCells>
  <pageMargins left="0" right="0" top="0" bottom="0" header="0.31496062992125984" footer="0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2020-03-24T04:49:02Z</dcterms:modified>
</cp:coreProperties>
</file>